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فوارة\"/>
    </mc:Choice>
  </mc:AlternateContent>
  <xr:revisionPtr revIDLastSave="0" documentId="13_ncr:1_{F9F4AF24-90D1-4534-8B03-C6C63A5CDD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D169" i="1" s="1"/>
  <c r="E167" i="1"/>
  <c r="D167" i="1" s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8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<sst xmlns="http://schemas.openxmlformats.org/spreadsheetml/2006/main" count="554" uniqueCount="447">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</sst>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5A74E9FD-3BF2-4933-8162-3F534C503C90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بالفوارة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(399816.2)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 / 5 / 1427 هـ      ترخيص رقم 236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/ 5 / 1427 هـ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الفوارة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0505393935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lajna0077@gmail.com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L15" sqref="L15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399816.2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1" t="s">
        <v>36</v>
      </c>
      <c r="C5" s="254" t="s">
        <v>93</v>
      </c>
      <c r="D5" s="254"/>
      <c r="E5" s="254"/>
      <c r="F5" s="254"/>
      <c r="G5" s="254" t="s">
        <v>94</v>
      </c>
      <c r="H5" s="255"/>
    </row>
    <row r="6" spans="2:12" ht="31.5" customHeight="1">
      <c r="B6" s="252"/>
      <c r="C6" s="256" t="s">
        <v>95</v>
      </c>
      <c r="D6" s="257"/>
      <c r="E6" s="256" t="s">
        <v>185</v>
      </c>
      <c r="F6" s="257"/>
      <c r="G6" s="258" t="s">
        <v>94</v>
      </c>
      <c r="H6" s="260" t="s">
        <v>98</v>
      </c>
    </row>
    <row r="7" spans="2:12" ht="16.2" thickBot="1">
      <c r="B7" s="253"/>
      <c r="C7" s="145" t="s">
        <v>93</v>
      </c>
      <c r="D7" s="145" t="s">
        <v>186</v>
      </c>
      <c r="E7" s="145" t="s">
        <v>96</v>
      </c>
      <c r="F7" s="145" t="s">
        <v>97</v>
      </c>
      <c r="G7" s="259"/>
      <c r="H7" s="261"/>
      <c r="I7" s="80"/>
      <c r="J7" s="81"/>
      <c r="K7" s="81"/>
    </row>
    <row r="8" spans="2:12" ht="21.6" thickTop="1">
      <c r="B8" s="248" t="s">
        <v>112</v>
      </c>
      <c r="C8" s="249"/>
      <c r="D8" s="249"/>
      <c r="E8" s="249"/>
      <c r="F8" s="249"/>
      <c r="G8" s="249"/>
      <c r="H8" s="250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8" t="s">
        <v>113</v>
      </c>
      <c r="C21" s="249"/>
      <c r="D21" s="249"/>
      <c r="E21" s="249"/>
      <c r="F21" s="249"/>
      <c r="G21" s="249"/>
      <c r="H21" s="250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2" t="s">
        <v>179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2:14" ht="14.4" thickBot="1"/>
    <row r="5" spans="2:14" ht="30.75" customHeight="1" thickTop="1">
      <c r="B5" s="265" t="s">
        <v>90</v>
      </c>
      <c r="C5" s="270" t="s">
        <v>86</v>
      </c>
      <c r="D5" s="270" t="s">
        <v>87</v>
      </c>
      <c r="E5" s="270" t="s">
        <v>88</v>
      </c>
      <c r="F5" s="270" t="s">
        <v>91</v>
      </c>
      <c r="G5" s="267" t="s">
        <v>436</v>
      </c>
      <c r="H5" s="268"/>
      <c r="I5" s="268"/>
      <c r="J5" s="268"/>
      <c r="K5" s="269"/>
      <c r="L5" s="272" t="s">
        <v>89</v>
      </c>
      <c r="M5" s="263" t="s">
        <v>441</v>
      </c>
      <c r="N5" s="263" t="s">
        <v>184</v>
      </c>
    </row>
    <row r="6" spans="2:14" ht="15" customHeight="1" thickBot="1">
      <c r="B6" s="266"/>
      <c r="C6" s="271"/>
      <c r="D6" s="271"/>
      <c r="E6" s="271"/>
      <c r="F6" s="271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3"/>
      <c r="M6" s="264"/>
      <c r="N6" s="264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E22" sqref="E22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4" t="s">
        <v>178</v>
      </c>
      <c r="D2" s="274"/>
      <c r="E2" s="274"/>
      <c r="F2" s="274"/>
      <c r="G2" s="274"/>
      <c r="H2" s="274"/>
      <c r="I2" s="274"/>
      <c r="J2" s="274"/>
      <c r="K2" s="274"/>
      <c r="L2" s="274"/>
    </row>
    <row r="3" spans="2:16" ht="15.6" thickBot="1">
      <c r="B3" s="275" t="s">
        <v>188</v>
      </c>
      <c r="C3" s="280" t="s">
        <v>114</v>
      </c>
      <c r="D3" s="277" t="s">
        <v>37</v>
      </c>
      <c r="E3" s="278"/>
      <c r="F3" s="279"/>
      <c r="G3" s="277" t="s">
        <v>38</v>
      </c>
      <c r="H3" s="278"/>
      <c r="I3" s="279"/>
      <c r="J3" s="277" t="s">
        <v>39</v>
      </c>
      <c r="K3" s="278"/>
      <c r="L3" s="279"/>
      <c r="N3" s="277" t="s">
        <v>85</v>
      </c>
      <c r="O3" s="278"/>
      <c r="P3" s="279"/>
    </row>
    <row r="4" spans="2:16" ht="14.4" thickBot="1">
      <c r="B4" s="276"/>
      <c r="C4" s="281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45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161" activePane="bottomRight" state="frozen"/>
      <selection pane="topRight" activeCell="M1" sqref="M1"/>
      <selection pane="bottomLeft" activeCell="A5" sqref="A5"/>
      <selection pane="bottomRight" activeCell="E168" sqref="E168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2" t="s">
        <v>443</v>
      </c>
      <c r="C2" s="282"/>
      <c r="D2" s="282"/>
      <c r="E2" s="282"/>
      <c r="F2" s="282"/>
      <c r="G2" s="282"/>
      <c r="H2" s="282"/>
      <c r="I2" s="282"/>
      <c r="J2" s="282"/>
      <c r="K2" s="282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569.4</v>
      </c>
      <c r="E5" s="223">
        <f>E6</f>
        <v>569.4</v>
      </c>
      <c r="F5" s="224">
        <f>F210</f>
        <v>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569.4</v>
      </c>
      <c r="E6" s="226">
        <f>E7+E38+E134+E190</f>
        <v>569.4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569.4</v>
      </c>
      <c r="E134" s="226">
        <f>SUM(E135,E137,E144,E150,E155,E157,E159,E161,E163,E165,E167,E169,E171,E183)</f>
        <v>569.4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430.65</v>
      </c>
      <c r="E167" s="226">
        <f>E168</f>
        <v>430.65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430.65</v>
      </c>
      <c r="E168" s="226">
        <v>430.65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138.75</v>
      </c>
      <c r="E169" s="226">
        <f>E170</f>
        <v>138.75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138.75</v>
      </c>
      <c r="E170" s="226">
        <v>138.75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0</v>
      </c>
      <c r="E210" s="228"/>
      <c r="F210" s="227">
        <f>SUM(F211,F249)</f>
        <v>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569.4</v>
      </c>
      <c r="E293" s="243">
        <f>E5</f>
        <v>569.4</v>
      </c>
      <c r="F293" s="243">
        <f>F210</f>
        <v>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E35" sqref="E35"/>
    </sheetView>
  </sheetViews>
  <sheetFormatPr defaultRowHeight="13.8"/>
  <cols>
    <col min="3" max="3" width="44.3984375" customWidth="1"/>
    <col min="4" max="4" width="8.8984375" bestFit="1" customWidth="1"/>
    <col min="6" max="6" width="17.59765625" customWidth="1"/>
  </cols>
  <sheetData>
    <row r="2" spans="2:6" ht="21">
      <c r="B2" s="285" t="s">
        <v>444</v>
      </c>
      <c r="C2" s="285"/>
      <c r="D2" s="285"/>
      <c r="E2" s="285"/>
      <c r="F2" s="285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4"/>
      <c r="E5" s="204"/>
      <c r="F5" s="157"/>
    </row>
    <row r="6" spans="2:6" ht="17.399999999999999">
      <c r="B6" s="205">
        <v>11</v>
      </c>
      <c r="C6" s="206" t="s">
        <v>44</v>
      </c>
      <c r="D6" s="204"/>
      <c r="E6" s="204"/>
      <c r="F6" s="160"/>
    </row>
    <row r="7" spans="2:6" ht="22.5" customHeight="1">
      <c r="B7" s="207">
        <v>111</v>
      </c>
      <c r="C7" s="208" t="s">
        <v>421</v>
      </c>
      <c r="D7" s="204">
        <v>398000</v>
      </c>
      <c r="E7" s="204">
        <v>398000</v>
      </c>
      <c r="F7" s="160"/>
    </row>
    <row r="8" spans="2:6" ht="22.5" customHeight="1">
      <c r="B8" s="207">
        <v>112</v>
      </c>
      <c r="C8" s="208" t="s">
        <v>45</v>
      </c>
      <c r="D8" s="204"/>
      <c r="E8" s="204"/>
      <c r="F8" s="160"/>
    </row>
    <row r="9" spans="2:6" ht="22.5" customHeight="1">
      <c r="B9" s="207">
        <v>113</v>
      </c>
      <c r="C9" s="208" t="s">
        <v>46</v>
      </c>
      <c r="D9" s="204"/>
      <c r="E9" s="204"/>
      <c r="F9" s="160"/>
    </row>
    <row r="10" spans="2:6" ht="22.5" customHeight="1">
      <c r="B10" s="207">
        <v>114</v>
      </c>
      <c r="C10" s="208" t="s">
        <v>47</v>
      </c>
      <c r="D10" s="204"/>
      <c r="E10" s="204"/>
      <c r="F10" s="160"/>
    </row>
    <row r="11" spans="2:6" ht="22.5" customHeight="1">
      <c r="B11" s="207">
        <v>115</v>
      </c>
      <c r="C11" s="208" t="s">
        <v>48</v>
      </c>
      <c r="D11" s="204">
        <v>6000</v>
      </c>
      <c r="E11" s="204">
        <v>6000</v>
      </c>
      <c r="F11" s="160"/>
    </row>
    <row r="12" spans="2:6" ht="22.5" customHeight="1">
      <c r="B12" s="207">
        <v>116</v>
      </c>
      <c r="C12" s="208" t="s">
        <v>49</v>
      </c>
      <c r="D12" s="204"/>
      <c r="E12" s="204"/>
      <c r="F12" s="160"/>
    </row>
    <row r="13" spans="2:6" ht="22.5" customHeight="1">
      <c r="B13" s="207">
        <v>117</v>
      </c>
      <c r="C13" s="208" t="s">
        <v>50</v>
      </c>
      <c r="D13" s="204"/>
      <c r="E13" s="204"/>
      <c r="F13" s="160"/>
    </row>
    <row r="14" spans="2:6" ht="22.5" customHeight="1" thickBot="1">
      <c r="B14" s="207">
        <v>118</v>
      </c>
      <c r="C14" s="208" t="s">
        <v>51</v>
      </c>
      <c r="D14" s="204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404000</v>
      </c>
      <c r="E15" s="161">
        <f>SUM(E7:E14)</f>
        <v>404000</v>
      </c>
      <c r="F15" s="161"/>
    </row>
    <row r="16" spans="2:6" ht="21">
      <c r="B16" s="205">
        <v>12</v>
      </c>
      <c r="C16" s="209" t="s">
        <v>52</v>
      </c>
      <c r="D16" s="211"/>
      <c r="E16" s="211"/>
      <c r="F16" s="160"/>
    </row>
    <row r="17" spans="2:6" ht="21" customHeight="1">
      <c r="B17" s="207">
        <v>121</v>
      </c>
      <c r="C17" s="208" t="s">
        <v>53</v>
      </c>
      <c r="D17" s="211">
        <v>42113</v>
      </c>
      <c r="E17" s="211">
        <v>42113</v>
      </c>
      <c r="F17" s="160"/>
    </row>
    <row r="18" spans="2:6" ht="21" customHeight="1">
      <c r="B18" s="207">
        <v>122</v>
      </c>
      <c r="C18" s="208" t="s">
        <v>54</v>
      </c>
      <c r="D18" s="211"/>
      <c r="E18" s="211"/>
      <c r="F18" s="160"/>
    </row>
    <row r="19" spans="2:6" ht="21" customHeight="1">
      <c r="B19" s="207">
        <v>123</v>
      </c>
      <c r="C19" s="208" t="s">
        <v>55</v>
      </c>
      <c r="D19" s="211"/>
      <c r="E19" s="211"/>
      <c r="F19" s="160"/>
    </row>
    <row r="20" spans="2:6" ht="21" customHeight="1">
      <c r="B20" s="207">
        <v>124</v>
      </c>
      <c r="C20" s="208" t="s">
        <v>56</v>
      </c>
      <c r="D20" s="211"/>
      <c r="E20" s="211"/>
      <c r="F20" s="160"/>
    </row>
    <row r="21" spans="2:6" ht="21" customHeight="1" thickBot="1">
      <c r="B21" s="212">
        <v>125</v>
      </c>
      <c r="C21" s="213" t="s">
        <v>57</v>
      </c>
      <c r="D21" s="211"/>
      <c r="E21" s="211"/>
      <c r="F21" s="162"/>
    </row>
    <row r="22" spans="2:6" ht="18" thickBot="1">
      <c r="B22" s="110"/>
      <c r="C22" s="111" t="s">
        <v>423</v>
      </c>
      <c r="D22" s="161">
        <f>SUM(D17:D21)</f>
        <v>42113</v>
      </c>
      <c r="E22" s="161">
        <f>SUM(E17:E21)</f>
        <v>42113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3" t="s">
        <v>425</v>
      </c>
      <c r="C33" s="284"/>
      <c r="D33" s="166">
        <f>D15+D22+D31</f>
        <v>446113</v>
      </c>
      <c r="E33" s="166">
        <f>E15+E22+E31</f>
        <v>446113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2" zoomScale="96" zoomScaleNormal="96" workbookViewId="0">
      <selection activeCell="E19" sqref="E19"/>
    </sheetView>
  </sheetViews>
  <sheetFormatPr defaultRowHeight="13.8"/>
  <cols>
    <col min="3" max="3" width="8.09765625" bestFit="1" customWidth="1"/>
    <col min="4" max="4" width="33.3984375" customWidth="1"/>
    <col min="5" max="5" width="9.296875" bestFit="1" customWidth="1"/>
    <col min="6" max="6" width="12.296875" bestFit="1" customWidth="1"/>
    <col min="7" max="7" width="23.3984375" customWidth="1"/>
  </cols>
  <sheetData>
    <row r="2" spans="3:7" ht="21">
      <c r="C2" s="285" t="s">
        <v>445</v>
      </c>
      <c r="D2" s="285"/>
      <c r="E2" s="285"/>
      <c r="F2" s="285"/>
      <c r="G2" s="285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9">
        <v>13725</v>
      </c>
      <c r="F10" s="159">
        <v>13725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13725</v>
      </c>
      <c r="F13" s="161">
        <f>SUM(F7:F12)</f>
        <v>13725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7">
        <f>F19+'تقرير المصروفات '!E134</f>
        <v>32571.800000000003</v>
      </c>
      <c r="F19" s="211">
        <v>32002.400000000001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32571.800000000003</v>
      </c>
      <c r="F22" s="161">
        <f>SUM(F15:F21)</f>
        <v>32002.400000000001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352268</v>
      </c>
      <c r="F25" s="204">
        <v>352268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47548.2</v>
      </c>
      <c r="F26" s="204">
        <v>48117.599999999999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399816.2</v>
      </c>
      <c r="F28" s="164">
        <f>SUM(F25:F27)</f>
        <v>400385.6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3" t="s">
        <v>433</v>
      </c>
      <c r="D30" s="284"/>
      <c r="E30" s="166">
        <f>E13+E22+E28</f>
        <v>446113</v>
      </c>
      <c r="F30" s="166">
        <f>F13+F22+F28</f>
        <v>446113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6" t="s">
        <v>176</v>
      </c>
      <c r="C3" s="286"/>
      <c r="D3" s="286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5" t="s">
        <v>446</v>
      </c>
      <c r="C2" s="295"/>
      <c r="D2" s="295"/>
      <c r="E2" s="295"/>
      <c r="F2" s="295"/>
      <c r="G2" s="295"/>
      <c r="H2" s="295"/>
      <c r="I2" s="295"/>
      <c r="J2" s="295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9" t="s">
        <v>434</v>
      </c>
      <c r="C5" s="290"/>
      <c r="D5" s="291"/>
      <c r="F5" s="292" t="s">
        <v>435</v>
      </c>
      <c r="G5" s="293"/>
      <c r="H5" s="294"/>
      <c r="J5" s="287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8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352268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352268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2022-05-08T15:39:38Z</dcterms:modified>
</cp:coreProperties>
</file>